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Register" sheetId="3" r:id="rId3"/>
  </sheets>
  <calcPr calcId="124519" fullCalcOnLoad="1"/>
</workbook>
</file>

<file path=xl/sharedStrings.xml><?xml version="1.0" encoding="utf-8"?>
<sst xmlns="http://schemas.openxmlformats.org/spreadsheetml/2006/main" count="91" uniqueCount="81">
  <si>
    <t>Automation Opportunity Register</t>
  </si>
  <si>
    <t>A register of the processes you might automate, with the time and value each could save, the effort and risk, and a priority rank you can explain.</t>
  </si>
  <si>
    <t>Version</t>
  </si>
  <si>
    <t>1.0, 20 October 2026</t>
  </si>
  <si>
    <t>Published by</t>
  </si>
  <si>
    <t>XONIK</t>
  </si>
  <si>
    <t>How to use it</t>
  </si>
  <si>
    <t>Step 1</t>
  </si>
  <si>
    <t>On the Settings sheet, write your currency and check the numbers behind Low, Medium and High effort and risk.</t>
  </si>
  <si>
    <t>Step 2</t>
  </si>
  <si>
    <t>On the Register sheet, add a row for each process. Give the owner, how many times it runs each month, the minutes each time, the cost of an hour of that work and the share of it the automation could take over.</t>
  </si>
  <si>
    <t>Step 3</t>
  </si>
  <si>
    <t>Choose the effort to build and the risk if the automation is wrong. The hours saved, the monthly value, the priority score and the rank calculate.</t>
  </si>
  <si>
    <t>Step 4</t>
  </si>
  <si>
    <t>Sort your decisions by rank, but read the data readiness column first: a high rank for a process with no usable data is a plan to build the data first.</t>
  </si>
  <si>
    <t>Limits</t>
  </si>
  <si>
    <t>Cells with a blue tint are yours to change. White cells are calculated and should be left alone. Rows marked Example show how the formulas work and can be overwritten or deleted. This workbook is a working aid written by XONIK and is not legal, financial or technical-audit advice; it reflects the figures you enter and nothing else. The priority score is the monthly value divided by effort and by risk. It is an aid to discussion, and it values saved time at its cost, which becomes a saving only if the time is used or the work is removed.</t>
  </si>
  <si>
    <t>Settings</t>
  </si>
  <si>
    <t>The currency and the numbers behind the Low, Medium and High lists.</t>
  </si>
  <si>
    <t>Currency (a label)</t>
  </si>
  <si>
    <t>USD</t>
  </si>
  <si>
    <t>Level</t>
  </si>
  <si>
    <t>Number used</t>
  </si>
  <si>
    <t>Low</t>
  </si>
  <si>
    <t>Medium</t>
  </si>
  <si>
    <t>High</t>
  </si>
  <si>
    <t>Effort and risk are each turned into a number from this table. A higher number lowers the priority.</t>
  </si>
  <si>
    <t>Data readiness</t>
  </si>
  <si>
    <t>Ready</t>
  </si>
  <si>
    <t>Partly ready</t>
  </si>
  <si>
    <t>Not ready</t>
  </si>
  <si>
    <t>Opportunity register</t>
  </si>
  <si>
    <t>One row for each process. Rows marked Example can be overwritten.</t>
  </si>
  <si>
    <t>ID</t>
  </si>
  <si>
    <t>Process</t>
  </si>
  <si>
    <t>Owner</t>
  </si>
  <si>
    <t>Runs each month</t>
  </si>
  <si>
    <t>Minutes each time</t>
  </si>
  <si>
    <t>Cost of an hour (Settings currency)</t>
  </si>
  <si>
    <t>Share that could be automated (0 to 1)</t>
  </si>
  <si>
    <t>Hours saved each month</t>
  </si>
  <si>
    <t>Value each month</t>
  </si>
  <si>
    <t>Effort to build</t>
  </si>
  <si>
    <t>Risk if wrong</t>
  </si>
  <si>
    <t>Priority score</t>
  </si>
  <si>
    <t>Rank</t>
  </si>
  <si>
    <t>Status</t>
  </si>
  <si>
    <t>Notes</t>
  </si>
  <si>
    <t>A-01</t>
  </si>
  <si>
    <t>Example: route incoming invoices</t>
  </si>
  <si>
    <t>Finance operations</t>
  </si>
  <si>
    <t>A-02</t>
  </si>
  <si>
    <t>Example: summarize case notes</t>
  </si>
  <si>
    <t>Client services</t>
  </si>
  <si>
    <t>A-03</t>
  </si>
  <si>
    <t>Example: update product records</t>
  </si>
  <si>
    <t>Product data</t>
  </si>
  <si>
    <t>A-04</t>
  </si>
  <si>
    <t>A-05</t>
  </si>
  <si>
    <t>A-06</t>
  </si>
  <si>
    <t>A-07</t>
  </si>
  <si>
    <t>A-08</t>
  </si>
  <si>
    <t>A-09</t>
  </si>
  <si>
    <t>A-10</t>
  </si>
  <si>
    <t>A-11</t>
  </si>
  <si>
    <t>A-12</t>
  </si>
  <si>
    <t>A-13</t>
  </si>
  <si>
    <t>A-14</t>
  </si>
  <si>
    <t>A-15</t>
  </si>
  <si>
    <t>A-16</t>
  </si>
  <si>
    <t>A-17</t>
  </si>
  <si>
    <t>A-18</t>
  </si>
  <si>
    <t>A-19</t>
  </si>
  <si>
    <t>A-20</t>
  </si>
  <si>
    <t>A-21</t>
  </si>
  <si>
    <t>A-22</t>
  </si>
  <si>
    <t>A-23</t>
  </si>
  <si>
    <t>A-24</t>
  </si>
  <si>
    <t>A-25</t>
  </si>
  <si>
    <t>A-26</t>
  </si>
  <si>
    <t>Totals</t>
  </si>
</sst>
</file>

<file path=xl/styles.xml><?xml version="1.0" encoding="utf-8"?>
<styleSheet xmlns="http://schemas.openxmlformats.org/spreadsheetml/2006/main">
  <numFmts count="2">
    <numFmt numFmtId="164" formatCode="#,##0"/>
    <numFmt numFmtId="165" formatCode="0.0"/>
  </numFmts>
  <fonts count="8">
    <font>
      <sz val="11"/>
      <color theme="1"/>
      <name val="Calibri"/>
      <family val="2"/>
      <scheme val="minor"/>
    </font>
    <font>
      <b/>
      <sz val="18"/>
      <color rgb="FF111111"/>
      <name val="Arial"/>
      <family val="2"/>
    </font>
    <font>
      <sz val="11"/>
      <color rgb="FF333333"/>
      <name val="Arial"/>
      <family val="2"/>
    </font>
    <font>
      <b/>
      <sz val="10"/>
      <color rgb="FF111111"/>
      <name val="Arial"/>
      <family val="2"/>
    </font>
    <font>
      <sz val="10"/>
      <color rgb="FF333333"/>
      <name val="Arial"/>
      <family val="2"/>
    </font>
    <font>
      <b/>
      <sz val="11"/>
      <color rgb="FF1B4DE4"/>
      <name val="Arial"/>
      <family val="2"/>
    </font>
    <font>
      <b/>
      <sz val="9"/>
      <color rgb="FFFFFFFF"/>
      <name val="Arial"/>
      <family val="2"/>
    </font>
    <font>
      <sz val="9"/>
      <color rgb="FF555555"/>
      <name val="Arial"/>
      <family val="2"/>
    </font>
  </fonts>
  <fills count="4">
    <fill>
      <patternFill patternType="none"/>
    </fill>
    <fill>
      <patternFill patternType="gray125"/>
    </fill>
    <fill>
      <patternFill patternType="solid">
        <fgColor rgb="FFF3F6FE"/>
        <bgColor indexed="64"/>
      </patternFill>
    </fill>
    <fill>
      <patternFill patternType="solid">
        <fgColor rgb="FF111111"/>
        <bgColor indexed="64"/>
      </patternFill>
    </fill>
  </fills>
  <borders count="4">
    <border>
      <left/>
      <right/>
      <top/>
      <bottom/>
      <diagonal/>
    </border>
    <border>
      <left style="thin">
        <color rgb="FFE5E5E5"/>
      </left>
      <right style="thin">
        <color rgb="FFE5E5E5"/>
      </right>
      <top style="thin">
        <color rgb="FFE5E5E5"/>
      </top>
      <bottom style="thin">
        <color rgb="FFE5E5E5"/>
      </bottom>
      <diagonal/>
    </border>
    <border>
      <left style="thin">
        <color rgb="FFC9D4F7"/>
      </left>
      <right style="thin">
        <color rgb="FFC9D4F7"/>
      </right>
      <top style="thin">
        <color rgb="FFC9D4F7"/>
      </top>
      <bottom style="thin">
        <color rgb="FFC9D4F7"/>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16">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Alignment="1">
      <alignment vertical="top" wrapText="1"/>
    </xf>
    <xf numFmtId="0" fontId="4" fillId="2" borderId="2" xfId="0" applyFont="1" applyFill="1" applyBorder="1" applyAlignment="1">
      <alignment vertical="top" wrapText="1"/>
    </xf>
    <xf numFmtId="0" fontId="6" fillId="3" borderId="3" xfId="0" applyFont="1" applyFill="1" applyBorder="1" applyAlignment="1">
      <alignment vertical="center" wrapText="1"/>
    </xf>
    <xf numFmtId="0" fontId="4" fillId="2" borderId="2" xfId="0" applyFont="1" applyFill="1" applyBorder="1" applyAlignment="1">
      <alignment horizontal="right" vertical="top"/>
    </xf>
    <xf numFmtId="0" fontId="7" fillId="0" borderId="0" xfId="0" applyFont="1" applyAlignment="1">
      <alignment vertical="top" wrapText="1"/>
    </xf>
    <xf numFmtId="164" fontId="4" fillId="2" borderId="2" xfId="0" applyNumberFormat="1" applyFont="1" applyFill="1" applyBorder="1" applyAlignment="1">
      <alignment horizontal="right" vertical="top"/>
    </xf>
    <xf numFmtId="165" fontId="4" fillId="0" borderId="1" xfId="0" applyNumberFormat="1" applyFont="1" applyBorder="1" applyAlignment="1">
      <alignment horizontal="right" vertical="top"/>
    </xf>
    <xf numFmtId="164" fontId="4" fillId="0" borderId="1" xfId="0" applyNumberFormat="1" applyFont="1" applyBorder="1" applyAlignment="1">
      <alignment horizontal="right" vertical="top"/>
    </xf>
    <xf numFmtId="1" fontId="4" fillId="0" borderId="1" xfId="0" applyNumberFormat="1" applyFont="1" applyBorder="1" applyAlignment="1">
      <alignment horizontal="right" vertical="top"/>
    </xf>
    <xf numFmtId="0" fontId="3" fillId="0" borderId="3" xfId="0" applyFont="1" applyBorder="1" applyAlignment="1">
      <alignment vertical="top"/>
    </xf>
    <xf numFmtId="164" fontId="3" fillId="0" borderId="3" xfId="0" applyNumberFormat="1" applyFont="1" applyBorder="1" applyAlignment="1">
      <alignment horizontal="right" vertical="top"/>
    </xf>
  </cellXfs>
  <cellStyles count="1">
    <cellStyle name="Normal" xfId="0" builtinId="0"/>
  </cellStyles>
  <dxfs count="1">
    <dxf>
      <font>
        <b/>
        <color rgb="FF1B4DE4"/>
      </font>
      <fill>
        <patternFill>
          <bgColor rgb="FFF3F6F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111111"/>
    <pageSetUpPr fitToPage="1"/>
  </sheetPr>
  <dimension ref="A1:C14"/>
  <sheetViews>
    <sheetView showGridLines="0" tabSelected="1" workbookViewId="0"/>
  </sheetViews>
  <sheetFormatPr defaultRowHeight="15"/>
  <cols>
    <col min="1" max="1" width="10.7109375" customWidth="1"/>
    <col min="2" max="2" width="28.7109375" customWidth="1"/>
    <col min="3" max="3" width="90.7109375" customWidth="1"/>
  </cols>
  <sheetData>
    <row r="1" spans="1:3" ht="30" customHeight="1">
      <c r="B1" s="1" t="s">
        <v>0</v>
      </c>
    </row>
    <row r="2" spans="1:3" ht="30" customHeight="1">
      <c r="A2" s="2" t="s">
        <v>1</v>
      </c>
      <c r="B2" s="2"/>
      <c r="C2" s="2"/>
    </row>
    <row r="4" spans="1:3">
      <c r="B4" s="3" t="s">
        <v>2</v>
      </c>
      <c r="C4" s="4" t="s">
        <v>3</v>
      </c>
    </row>
    <row r="5" spans="1:3">
      <c r="B5" s="3" t="s">
        <v>4</v>
      </c>
      <c r="C5" s="4" t="s">
        <v>5</v>
      </c>
    </row>
    <row r="7" spans="1:3">
      <c r="B7" s="5" t="s">
        <v>6</v>
      </c>
    </row>
    <row r="8" spans="1:3" ht="30" customHeight="1">
      <c r="B8" s="3" t="s">
        <v>7</v>
      </c>
      <c r="C8" s="4" t="s">
        <v>8</v>
      </c>
    </row>
    <row r="9" spans="1:3" ht="45" customHeight="1">
      <c r="B9" s="3" t="s">
        <v>9</v>
      </c>
      <c r="C9" s="4" t="s">
        <v>10</v>
      </c>
    </row>
    <row r="10" spans="1:3" ht="30" customHeight="1">
      <c r="B10" s="3" t="s">
        <v>11</v>
      </c>
      <c r="C10" s="4" t="s">
        <v>12</v>
      </c>
    </row>
    <row r="11" spans="1:3" ht="30" customHeight="1">
      <c r="B11" s="3" t="s">
        <v>13</v>
      </c>
      <c r="C11" s="4" t="s">
        <v>14</v>
      </c>
    </row>
    <row r="13" spans="1:3">
      <c r="B13" s="5" t="s">
        <v>15</v>
      </c>
    </row>
    <row r="14" spans="1:3" ht="105" customHeight="1">
      <c r="B14" s="6" t="s">
        <v>16</v>
      </c>
      <c r="C14" s="6"/>
    </row>
  </sheetData>
  <mergeCells count="2">
    <mergeCell ref="A2:C2"/>
    <mergeCell ref="B14:C14"/>
  </mergeCells>
  <pageMargins left="0.7" right="0.7" top="0.75" bottom="0.75" header="0.3" footer="0.3"/>
  <pageSetup fitToHeight="0" orientation="landscape"/>
  <headerFooter>
    <oddFooter>&amp;L&amp;8XONIK  ·  Automation Opportunity Register  ·  Version 1.0  ·  20 October 2026&amp;R&amp;8Page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111111"/>
    <pageSetUpPr fitToPage="1"/>
  </sheetPr>
  <dimension ref="A1:D13"/>
  <sheetViews>
    <sheetView showGridLines="0" workbookViewId="0"/>
  </sheetViews>
  <sheetFormatPr defaultRowHeight="15"/>
  <cols>
    <col min="1" max="1" width="10.7109375" customWidth="1"/>
    <col min="2" max="2" width="30.7109375" customWidth="1"/>
    <col min="3" max="3" width="16.7109375" customWidth="1"/>
    <col min="4" max="4" width="50.7109375" customWidth="1"/>
  </cols>
  <sheetData>
    <row r="1" spans="1:4" ht="30" customHeight="1">
      <c r="B1" s="1" t="s">
        <v>17</v>
      </c>
    </row>
    <row r="2" spans="1:4" ht="30" customHeight="1">
      <c r="A2" s="2" t="s">
        <v>18</v>
      </c>
      <c r="B2" s="2"/>
      <c r="C2" s="2"/>
      <c r="D2" s="2"/>
    </row>
    <row r="3" spans="1:4">
      <c r="B3" s="3" t="s">
        <v>19</v>
      </c>
      <c r="C3" s="6" t="s">
        <v>20</v>
      </c>
    </row>
    <row r="5" spans="1:4">
      <c r="B5" s="7" t="s">
        <v>21</v>
      </c>
      <c r="C5" s="7" t="s">
        <v>22</v>
      </c>
    </row>
    <row r="6" spans="1:4">
      <c r="B6" s="3" t="s">
        <v>23</v>
      </c>
      <c r="C6" s="8">
        <v>1</v>
      </c>
      <c r="D6" s="9" t="s">
        <v>26</v>
      </c>
    </row>
    <row r="7" spans="1:4">
      <c r="B7" s="3" t="s">
        <v>24</v>
      </c>
      <c r="C7" s="8">
        <v>2</v>
      </c>
    </row>
    <row r="8" spans="1:4">
      <c r="B8" s="3" t="s">
        <v>25</v>
      </c>
      <c r="C8" s="8">
        <v>3</v>
      </c>
    </row>
    <row r="10" spans="1:4">
      <c r="B10" s="7" t="s">
        <v>27</v>
      </c>
      <c r="C10" s="7"/>
    </row>
    <row r="11" spans="1:4">
      <c r="B11" s="6" t="s">
        <v>28</v>
      </c>
    </row>
    <row r="12" spans="1:4">
      <c r="B12" s="6" t="s">
        <v>29</v>
      </c>
    </row>
    <row r="13" spans="1:4">
      <c r="B13" s="6" t="s">
        <v>30</v>
      </c>
    </row>
  </sheetData>
  <mergeCells count="1">
    <mergeCell ref="A2:D2"/>
  </mergeCells>
  <pageMargins left="0.7" right="0.7" top="0.75" bottom="0.75" header="0.3" footer="0.3"/>
  <pageSetup fitToHeight="0" orientation="landscape"/>
  <headerFooter>
    <oddFooter>&amp;L&amp;8XONIK  ·  Automation Opportunity Register  ·  Version 1.0  ·  20 October 2026&amp;R&amp;8Page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1B4DE4"/>
    <pageSetUpPr fitToPage="1"/>
  </sheetPr>
  <dimension ref="A1:P31"/>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0.7109375" customWidth="1"/>
    <col min="2" max="2" width="30.7109375" customWidth="1"/>
    <col min="3" max="3" width="18.7109375" customWidth="1"/>
    <col min="4" max="5" width="11.7109375" customWidth="1"/>
    <col min="6" max="6" width="12.7109375" customWidth="1"/>
    <col min="7" max="7" width="11.7109375" customWidth="1"/>
    <col min="8" max="9" width="13.7109375" customWidth="1"/>
    <col min="10" max="11" width="12.7109375" customWidth="1"/>
    <col min="12" max="12" width="14.7109375" customWidth="1"/>
    <col min="13" max="13" width="11.7109375" customWidth="1"/>
    <col min="14" max="14" width="9.7109375" customWidth="1"/>
    <col min="15" max="15" width="8.7109375" customWidth="1"/>
    <col min="16" max="16" width="30.7109375" customWidth="1"/>
  </cols>
  <sheetData>
    <row r="1" spans="1:16" ht="30" customHeight="1">
      <c r="B1" s="1" t="s">
        <v>31</v>
      </c>
    </row>
    <row r="2" spans="1:16" ht="30" customHeight="1">
      <c r="A2" s="2" t="s">
        <v>32</v>
      </c>
      <c r="B2" s="2"/>
      <c r="C2" s="2"/>
      <c r="D2" s="2"/>
      <c r="E2" s="2"/>
      <c r="F2" s="2"/>
      <c r="G2" s="2"/>
      <c r="H2" s="2"/>
      <c r="I2" s="2"/>
      <c r="J2" s="2"/>
      <c r="K2" s="2"/>
      <c r="L2" s="2"/>
      <c r="M2" s="2"/>
      <c r="N2" s="2"/>
      <c r="O2" s="2"/>
      <c r="P2" s="2"/>
    </row>
    <row r="4" spans="1:16" ht="56" customHeight="1">
      <c r="A4" s="7" t="s">
        <v>33</v>
      </c>
      <c r="B4" s="7" t="s">
        <v>34</v>
      </c>
      <c r="C4" s="7" t="s">
        <v>35</v>
      </c>
      <c r="D4" s="7" t="s">
        <v>36</v>
      </c>
      <c r="E4" s="7" t="s">
        <v>37</v>
      </c>
      <c r="F4" s="7" t="s">
        <v>38</v>
      </c>
      <c r="G4" s="7" t="s">
        <v>39</v>
      </c>
      <c r="H4" s="7" t="s">
        <v>40</v>
      </c>
      <c r="I4" s="7" t="s">
        <v>41</v>
      </c>
      <c r="J4" s="7" t="s">
        <v>42</v>
      </c>
      <c r="K4" s="7" t="s">
        <v>43</v>
      </c>
      <c r="L4" s="7" t="s">
        <v>27</v>
      </c>
      <c r="M4" s="7" t="s">
        <v>44</v>
      </c>
      <c r="N4" s="7" t="s">
        <v>45</v>
      </c>
      <c r="O4" s="7" t="s">
        <v>46</v>
      </c>
      <c r="P4" s="7" t="s">
        <v>47</v>
      </c>
    </row>
    <row r="5" spans="1:16">
      <c r="A5" s="4" t="s">
        <v>48</v>
      </c>
      <c r="B5" s="6" t="s">
        <v>49</v>
      </c>
      <c r="C5" s="6" t="s">
        <v>50</v>
      </c>
      <c r="D5" s="10">
        <v>600</v>
      </c>
      <c r="E5" s="8">
        <v>12</v>
      </c>
      <c r="F5" s="10">
        <v>30</v>
      </c>
      <c r="G5" s="8">
        <v>0.7</v>
      </c>
      <c r="H5" s="11">
        <f>IF(COUNT(D5:G5)=4,D5*E5/60*G5,"")</f>
        <v>84.000000000001</v>
      </c>
      <c r="I5" s="12">
        <f>IF(H5="","",H5*F5)</f>
        <v>2520.0</v>
      </c>
      <c r="J5" s="6" t="s">
        <v>24</v>
      </c>
      <c r="K5" s="6" t="s">
        <v>23</v>
      </c>
      <c r="L5" s="6" t="s">
        <v>28</v>
      </c>
      <c r="M5" s="12">
        <f>IF(OR(I5="",J5="",K5=""),"",I5/INDEX(Settings!$C$6:$C$8,MATCH(J5,Settings!$B$6:$B$8,0))/INDEX(Settings!$C$6:$C$8,MATCH(K5,Settings!$B$6:$B$8,0)))</f>
        <v>1260.0</v>
      </c>
      <c r="N5" s="13">
        <f>IF(M5="","",RANK(M5,$M$5:$M$30))</f>
        <v>1</v>
      </c>
      <c r="O5" s="6"/>
      <c r="P5" s="6"/>
    </row>
    <row r="6" spans="1:16">
      <c r="A6" s="4" t="s">
        <v>51</v>
      </c>
      <c r="B6" s="6" t="s">
        <v>52</v>
      </c>
      <c r="C6" s="6" t="s">
        <v>53</v>
      </c>
      <c r="D6" s="10">
        <v>300</v>
      </c>
      <c r="E6" s="8">
        <v>25</v>
      </c>
      <c r="F6" s="10">
        <v>40</v>
      </c>
      <c r="G6" s="8">
        <v>0.5</v>
      </c>
      <c r="H6" s="11">
        <f>IF(COUNT(D6:G6)=4,D6*E6/60*G6,"")</f>
        <v>62.500000000001</v>
      </c>
      <c r="I6" s="12">
        <f>IF(H6="","",H6*F6)</f>
        <v>2500.0</v>
      </c>
      <c r="J6" s="6" t="s">
        <v>23</v>
      </c>
      <c r="K6" s="6" t="s">
        <v>24</v>
      </c>
      <c r="L6" s="6" t="s">
        <v>29</v>
      </c>
      <c r="M6" s="12">
        <f>IF(OR(I6="",J6="",K6=""),"",I6/INDEX(Settings!$C$6:$C$8,MATCH(J6,Settings!$B$6:$B$8,0))/INDEX(Settings!$C$6:$C$8,MATCH(K6,Settings!$B$6:$B$8,0)))</f>
        <v>1250.0</v>
      </c>
      <c r="N6" s="13">
        <f>IF(M6="","",RANK(M6,$M$5:$M$30))</f>
        <v>2</v>
      </c>
      <c r="O6" s="6"/>
      <c r="P6" s="6"/>
    </row>
    <row r="7" spans="1:16">
      <c r="A7" s="4" t="s">
        <v>54</v>
      </c>
      <c r="B7" s="6" t="s">
        <v>55</v>
      </c>
      <c r="C7" s="6" t="s">
        <v>56</v>
      </c>
      <c r="D7" s="10">
        <v>900</v>
      </c>
      <c r="E7" s="8">
        <v>6</v>
      </c>
      <c r="F7" s="10">
        <v>25</v>
      </c>
      <c r="G7" s="8">
        <v>0.9</v>
      </c>
      <c r="H7" s="11">
        <f>IF(COUNT(D7:G7)=4,D7*E7/60*G7,"")</f>
        <v>81.000000000001</v>
      </c>
      <c r="I7" s="12">
        <f>IF(H7="","",H7*F7)</f>
        <v>2025.0</v>
      </c>
      <c r="J7" s="6" t="s">
        <v>25</v>
      </c>
      <c r="K7" s="6" t="s">
        <v>23</v>
      </c>
      <c r="L7" s="6" t="s">
        <v>28</v>
      </c>
      <c r="M7" s="12">
        <f>IF(OR(I7="",J7="",K7=""),"",I7/INDEX(Settings!$C$6:$C$8,MATCH(J7,Settings!$B$6:$B$8,0))/INDEX(Settings!$C$6:$C$8,MATCH(K7,Settings!$B$6:$B$8,0)))</f>
        <v>675.0</v>
      </c>
      <c r="N7" s="13">
        <f>IF(M7="","",RANK(M7,$M$5:$M$30))</f>
        <v>3</v>
      </c>
      <c r="O7" s="6"/>
      <c r="P7" s="6"/>
    </row>
    <row r="8" spans="1:16">
      <c r="A8" s="4" t="s">
        <v>57</v>
      </c>
      <c r="B8" s="6"/>
      <c r="C8" s="6"/>
      <c r="D8" s="8"/>
      <c r="E8" s="8"/>
      <c r="F8" s="8"/>
      <c r="G8" s="8"/>
      <c r="H8" s="11">
        <f>IF(COUNT(D8:G8)=4,D8*E8/60*G8,"")</f>
        <v/>
      </c>
      <c r="I8" s="12">
        <f>IF(H8="","",H8*F8)</f>
        <v/>
      </c>
      <c r="J8" s="6"/>
      <c r="K8" s="6"/>
      <c r="L8" s="6"/>
      <c r="M8" s="12">
        <f>IF(OR(I8="",J8="",K8=""),"",I8/INDEX(Settings!$C$6:$C$8,MATCH(J8,Settings!$B$6:$B$8,0))/INDEX(Settings!$C$6:$C$8,MATCH(K8,Settings!$B$6:$B$8,0)))</f>
        <v/>
      </c>
      <c r="N8" s="13">
        <f>IF(M8="","",RANK(M8,$M$5:$M$30))</f>
        <v/>
      </c>
      <c r="O8" s="6"/>
      <c r="P8" s="6"/>
    </row>
    <row r="9" spans="1:16">
      <c r="A9" s="4" t="s">
        <v>58</v>
      </c>
      <c r="B9" s="6"/>
      <c r="C9" s="6"/>
      <c r="D9" s="8"/>
      <c r="E9" s="8"/>
      <c r="F9" s="8"/>
      <c r="G9" s="8"/>
      <c r="H9" s="11">
        <f>IF(COUNT(D9:G9)=4,D9*E9/60*G9,"")</f>
        <v/>
      </c>
      <c r="I9" s="12">
        <f>IF(H9="","",H9*F9)</f>
        <v/>
      </c>
      <c r="J9" s="6"/>
      <c r="K9" s="6"/>
      <c r="L9" s="6"/>
      <c r="M9" s="12">
        <f>IF(OR(I9="",J9="",K9=""),"",I9/INDEX(Settings!$C$6:$C$8,MATCH(J9,Settings!$B$6:$B$8,0))/INDEX(Settings!$C$6:$C$8,MATCH(K9,Settings!$B$6:$B$8,0)))</f>
        <v/>
      </c>
      <c r="N9" s="13">
        <f>IF(M9="","",RANK(M9,$M$5:$M$30))</f>
        <v/>
      </c>
      <c r="O9" s="6"/>
      <c r="P9" s="6"/>
    </row>
    <row r="10" spans="1:16">
      <c r="A10" s="4" t="s">
        <v>59</v>
      </c>
      <c r="B10" s="6"/>
      <c r="C10" s="6"/>
      <c r="D10" s="8"/>
      <c r="E10" s="8"/>
      <c r="F10" s="8"/>
      <c r="G10" s="8"/>
      <c r="H10" s="11">
        <f>IF(COUNT(D10:G10)=4,D10*E10/60*G10,"")</f>
        <v/>
      </c>
      <c r="I10" s="12">
        <f>IF(H10="","",H10*F10)</f>
        <v/>
      </c>
      <c r="J10" s="6"/>
      <c r="K10" s="6"/>
      <c r="L10" s="6"/>
      <c r="M10" s="12">
        <f>IF(OR(I10="",J10="",K10=""),"",I10/INDEX(Settings!$C$6:$C$8,MATCH(J10,Settings!$B$6:$B$8,0))/INDEX(Settings!$C$6:$C$8,MATCH(K10,Settings!$B$6:$B$8,0)))</f>
        <v/>
      </c>
      <c r="N10" s="13">
        <f>IF(M10="","",RANK(M10,$M$5:$M$30))</f>
        <v/>
      </c>
      <c r="O10" s="6"/>
      <c r="P10" s="6"/>
    </row>
    <row r="11" spans="1:16">
      <c r="A11" s="4" t="s">
        <v>60</v>
      </c>
      <c r="B11" s="6"/>
      <c r="C11" s="6"/>
      <c r="D11" s="8"/>
      <c r="E11" s="8"/>
      <c r="F11" s="8"/>
      <c r="G11" s="8"/>
      <c r="H11" s="11">
        <f>IF(COUNT(D11:G11)=4,D11*E11/60*G11,"")</f>
        <v/>
      </c>
      <c r="I11" s="12">
        <f>IF(H11="","",H11*F11)</f>
        <v/>
      </c>
      <c r="J11" s="6"/>
      <c r="K11" s="6"/>
      <c r="L11" s="6"/>
      <c r="M11" s="12">
        <f>IF(OR(I11="",J11="",K11=""),"",I11/INDEX(Settings!$C$6:$C$8,MATCH(J11,Settings!$B$6:$B$8,0))/INDEX(Settings!$C$6:$C$8,MATCH(K11,Settings!$B$6:$B$8,0)))</f>
        <v/>
      </c>
      <c r="N11" s="13">
        <f>IF(M11="","",RANK(M11,$M$5:$M$30))</f>
        <v/>
      </c>
      <c r="O11" s="6"/>
      <c r="P11" s="6"/>
    </row>
    <row r="12" spans="1:16">
      <c r="A12" s="4" t="s">
        <v>61</v>
      </c>
      <c r="B12" s="6"/>
      <c r="C12" s="6"/>
      <c r="D12" s="8"/>
      <c r="E12" s="8"/>
      <c r="F12" s="8"/>
      <c r="G12" s="8"/>
      <c r="H12" s="11">
        <f>IF(COUNT(D12:G12)=4,D12*E12/60*G12,"")</f>
        <v/>
      </c>
      <c r="I12" s="12">
        <f>IF(H12="","",H12*F12)</f>
        <v/>
      </c>
      <c r="J12" s="6"/>
      <c r="K12" s="6"/>
      <c r="L12" s="6"/>
      <c r="M12" s="12">
        <f>IF(OR(I12="",J12="",K12=""),"",I12/INDEX(Settings!$C$6:$C$8,MATCH(J12,Settings!$B$6:$B$8,0))/INDEX(Settings!$C$6:$C$8,MATCH(K12,Settings!$B$6:$B$8,0)))</f>
        <v/>
      </c>
      <c r="N12" s="13">
        <f>IF(M12="","",RANK(M12,$M$5:$M$30))</f>
        <v/>
      </c>
      <c r="O12" s="6"/>
      <c r="P12" s="6"/>
    </row>
    <row r="13" spans="1:16">
      <c r="A13" s="4" t="s">
        <v>62</v>
      </c>
      <c r="B13" s="6"/>
      <c r="C13" s="6"/>
      <c r="D13" s="8"/>
      <c r="E13" s="8"/>
      <c r="F13" s="8"/>
      <c r="G13" s="8"/>
      <c r="H13" s="11">
        <f>IF(COUNT(D13:G13)=4,D13*E13/60*G13,"")</f>
        <v/>
      </c>
      <c r="I13" s="12">
        <f>IF(H13="","",H13*F13)</f>
        <v/>
      </c>
      <c r="J13" s="6"/>
      <c r="K13" s="6"/>
      <c r="L13" s="6"/>
      <c r="M13" s="12">
        <f>IF(OR(I13="",J13="",K13=""),"",I13/INDEX(Settings!$C$6:$C$8,MATCH(J13,Settings!$B$6:$B$8,0))/INDEX(Settings!$C$6:$C$8,MATCH(K13,Settings!$B$6:$B$8,0)))</f>
        <v/>
      </c>
      <c r="N13" s="13">
        <f>IF(M13="","",RANK(M13,$M$5:$M$30))</f>
        <v/>
      </c>
      <c r="O13" s="6"/>
      <c r="P13" s="6"/>
    </row>
    <row r="14" spans="1:16">
      <c r="A14" s="4" t="s">
        <v>63</v>
      </c>
      <c r="B14" s="6"/>
      <c r="C14" s="6"/>
      <c r="D14" s="8"/>
      <c r="E14" s="8"/>
      <c r="F14" s="8"/>
      <c r="G14" s="8"/>
      <c r="H14" s="11">
        <f>IF(COUNT(D14:G14)=4,D14*E14/60*G14,"")</f>
        <v/>
      </c>
      <c r="I14" s="12">
        <f>IF(H14="","",H14*F14)</f>
        <v/>
      </c>
      <c r="J14" s="6"/>
      <c r="K14" s="6"/>
      <c r="L14" s="6"/>
      <c r="M14" s="12">
        <f>IF(OR(I14="",J14="",K14=""),"",I14/INDEX(Settings!$C$6:$C$8,MATCH(J14,Settings!$B$6:$B$8,0))/INDEX(Settings!$C$6:$C$8,MATCH(K14,Settings!$B$6:$B$8,0)))</f>
        <v/>
      </c>
      <c r="N14" s="13">
        <f>IF(M14="","",RANK(M14,$M$5:$M$30))</f>
        <v/>
      </c>
      <c r="O14" s="6"/>
      <c r="P14" s="6"/>
    </row>
    <row r="15" spans="1:16">
      <c r="A15" s="4" t="s">
        <v>64</v>
      </c>
      <c r="B15" s="6"/>
      <c r="C15" s="6"/>
      <c r="D15" s="8"/>
      <c r="E15" s="8"/>
      <c r="F15" s="8"/>
      <c r="G15" s="8"/>
      <c r="H15" s="11">
        <f>IF(COUNT(D15:G15)=4,D15*E15/60*G15,"")</f>
        <v/>
      </c>
      <c r="I15" s="12">
        <f>IF(H15="","",H15*F15)</f>
        <v/>
      </c>
      <c r="J15" s="6"/>
      <c r="K15" s="6"/>
      <c r="L15" s="6"/>
      <c r="M15" s="12">
        <f>IF(OR(I15="",J15="",K15=""),"",I15/INDEX(Settings!$C$6:$C$8,MATCH(J15,Settings!$B$6:$B$8,0))/INDEX(Settings!$C$6:$C$8,MATCH(K15,Settings!$B$6:$B$8,0)))</f>
        <v/>
      </c>
      <c r="N15" s="13">
        <f>IF(M15="","",RANK(M15,$M$5:$M$30))</f>
        <v/>
      </c>
      <c r="O15" s="6"/>
      <c r="P15" s="6"/>
    </row>
    <row r="16" spans="1:16">
      <c r="A16" s="4" t="s">
        <v>65</v>
      </c>
      <c r="B16" s="6"/>
      <c r="C16" s="6"/>
      <c r="D16" s="8"/>
      <c r="E16" s="8"/>
      <c r="F16" s="8"/>
      <c r="G16" s="8"/>
      <c r="H16" s="11">
        <f>IF(COUNT(D16:G16)=4,D16*E16/60*G16,"")</f>
        <v/>
      </c>
      <c r="I16" s="12">
        <f>IF(H16="","",H16*F16)</f>
        <v/>
      </c>
      <c r="J16" s="6"/>
      <c r="K16" s="6"/>
      <c r="L16" s="6"/>
      <c r="M16" s="12">
        <f>IF(OR(I16="",J16="",K16=""),"",I16/INDEX(Settings!$C$6:$C$8,MATCH(J16,Settings!$B$6:$B$8,0))/INDEX(Settings!$C$6:$C$8,MATCH(K16,Settings!$B$6:$B$8,0)))</f>
        <v/>
      </c>
      <c r="N16" s="13">
        <f>IF(M16="","",RANK(M16,$M$5:$M$30))</f>
        <v/>
      </c>
      <c r="O16" s="6"/>
      <c r="P16" s="6"/>
    </row>
    <row r="17" spans="1:16">
      <c r="A17" s="4" t="s">
        <v>66</v>
      </c>
      <c r="B17" s="6"/>
      <c r="C17" s="6"/>
      <c r="D17" s="8"/>
      <c r="E17" s="8"/>
      <c r="F17" s="8"/>
      <c r="G17" s="8"/>
      <c r="H17" s="11">
        <f>IF(COUNT(D17:G17)=4,D17*E17/60*G17,"")</f>
        <v/>
      </c>
      <c r="I17" s="12">
        <f>IF(H17="","",H17*F17)</f>
        <v/>
      </c>
      <c r="J17" s="6"/>
      <c r="K17" s="6"/>
      <c r="L17" s="6"/>
      <c r="M17" s="12">
        <f>IF(OR(I17="",J17="",K17=""),"",I17/INDEX(Settings!$C$6:$C$8,MATCH(J17,Settings!$B$6:$B$8,0))/INDEX(Settings!$C$6:$C$8,MATCH(K17,Settings!$B$6:$B$8,0)))</f>
        <v/>
      </c>
      <c r="N17" s="13">
        <f>IF(M17="","",RANK(M17,$M$5:$M$30))</f>
        <v/>
      </c>
      <c r="O17" s="6"/>
      <c r="P17" s="6"/>
    </row>
    <row r="18" spans="1:16">
      <c r="A18" s="4" t="s">
        <v>67</v>
      </c>
      <c r="B18" s="6"/>
      <c r="C18" s="6"/>
      <c r="D18" s="8"/>
      <c r="E18" s="8"/>
      <c r="F18" s="8"/>
      <c r="G18" s="8"/>
      <c r="H18" s="11">
        <f>IF(COUNT(D18:G18)=4,D18*E18/60*G18,"")</f>
        <v/>
      </c>
      <c r="I18" s="12">
        <f>IF(H18="","",H18*F18)</f>
        <v/>
      </c>
      <c r="J18" s="6"/>
      <c r="K18" s="6"/>
      <c r="L18" s="6"/>
      <c r="M18" s="12">
        <f>IF(OR(I18="",J18="",K18=""),"",I18/INDEX(Settings!$C$6:$C$8,MATCH(J18,Settings!$B$6:$B$8,0))/INDEX(Settings!$C$6:$C$8,MATCH(K18,Settings!$B$6:$B$8,0)))</f>
        <v/>
      </c>
      <c r="N18" s="13">
        <f>IF(M18="","",RANK(M18,$M$5:$M$30))</f>
        <v/>
      </c>
      <c r="O18" s="6"/>
      <c r="P18" s="6"/>
    </row>
    <row r="19" spans="1:16">
      <c r="A19" s="4" t="s">
        <v>68</v>
      </c>
      <c r="B19" s="6"/>
      <c r="C19" s="6"/>
      <c r="D19" s="8"/>
      <c r="E19" s="8"/>
      <c r="F19" s="8"/>
      <c r="G19" s="8"/>
      <c r="H19" s="11">
        <f>IF(COUNT(D19:G19)=4,D19*E19/60*G19,"")</f>
        <v/>
      </c>
      <c r="I19" s="12">
        <f>IF(H19="","",H19*F19)</f>
        <v/>
      </c>
      <c r="J19" s="6"/>
      <c r="K19" s="6"/>
      <c r="L19" s="6"/>
      <c r="M19" s="12">
        <f>IF(OR(I19="",J19="",K19=""),"",I19/INDEX(Settings!$C$6:$C$8,MATCH(J19,Settings!$B$6:$B$8,0))/INDEX(Settings!$C$6:$C$8,MATCH(K19,Settings!$B$6:$B$8,0)))</f>
        <v/>
      </c>
      <c r="N19" s="13">
        <f>IF(M19="","",RANK(M19,$M$5:$M$30))</f>
        <v/>
      </c>
      <c r="O19" s="6"/>
      <c r="P19" s="6"/>
    </row>
    <row r="20" spans="1:16">
      <c r="A20" s="4" t="s">
        <v>69</v>
      </c>
      <c r="B20" s="6"/>
      <c r="C20" s="6"/>
      <c r="D20" s="8"/>
      <c r="E20" s="8"/>
      <c r="F20" s="8"/>
      <c r="G20" s="8"/>
      <c r="H20" s="11">
        <f>IF(COUNT(D20:G20)=4,D20*E20/60*G20,"")</f>
        <v/>
      </c>
      <c r="I20" s="12">
        <f>IF(H20="","",H20*F20)</f>
        <v/>
      </c>
      <c r="J20" s="6"/>
      <c r="K20" s="6"/>
      <c r="L20" s="6"/>
      <c r="M20" s="12">
        <f>IF(OR(I20="",J20="",K20=""),"",I20/INDEX(Settings!$C$6:$C$8,MATCH(J20,Settings!$B$6:$B$8,0))/INDEX(Settings!$C$6:$C$8,MATCH(K20,Settings!$B$6:$B$8,0)))</f>
        <v/>
      </c>
      <c r="N20" s="13">
        <f>IF(M20="","",RANK(M20,$M$5:$M$30))</f>
        <v/>
      </c>
      <c r="O20" s="6"/>
      <c r="P20" s="6"/>
    </row>
    <row r="21" spans="1:16">
      <c r="A21" s="4" t="s">
        <v>70</v>
      </c>
      <c r="B21" s="6"/>
      <c r="C21" s="6"/>
      <c r="D21" s="8"/>
      <c r="E21" s="8"/>
      <c r="F21" s="8"/>
      <c r="G21" s="8"/>
      <c r="H21" s="11">
        <f>IF(COUNT(D21:G21)=4,D21*E21/60*G21,"")</f>
        <v/>
      </c>
      <c r="I21" s="12">
        <f>IF(H21="","",H21*F21)</f>
        <v/>
      </c>
      <c r="J21" s="6"/>
      <c r="K21" s="6"/>
      <c r="L21" s="6"/>
      <c r="M21" s="12">
        <f>IF(OR(I21="",J21="",K21=""),"",I21/INDEX(Settings!$C$6:$C$8,MATCH(J21,Settings!$B$6:$B$8,0))/INDEX(Settings!$C$6:$C$8,MATCH(K21,Settings!$B$6:$B$8,0)))</f>
        <v/>
      </c>
      <c r="N21" s="13">
        <f>IF(M21="","",RANK(M21,$M$5:$M$30))</f>
        <v/>
      </c>
      <c r="O21" s="6"/>
      <c r="P21" s="6"/>
    </row>
    <row r="22" spans="1:16">
      <c r="A22" s="4" t="s">
        <v>71</v>
      </c>
      <c r="B22" s="6"/>
      <c r="C22" s="6"/>
      <c r="D22" s="8"/>
      <c r="E22" s="8"/>
      <c r="F22" s="8"/>
      <c r="G22" s="8"/>
      <c r="H22" s="11">
        <f>IF(COUNT(D22:G22)=4,D22*E22/60*G22,"")</f>
        <v/>
      </c>
      <c r="I22" s="12">
        <f>IF(H22="","",H22*F22)</f>
        <v/>
      </c>
      <c r="J22" s="6"/>
      <c r="K22" s="6"/>
      <c r="L22" s="6"/>
      <c r="M22" s="12">
        <f>IF(OR(I22="",J22="",K22=""),"",I22/INDEX(Settings!$C$6:$C$8,MATCH(J22,Settings!$B$6:$B$8,0))/INDEX(Settings!$C$6:$C$8,MATCH(K22,Settings!$B$6:$B$8,0)))</f>
        <v/>
      </c>
      <c r="N22" s="13">
        <f>IF(M22="","",RANK(M22,$M$5:$M$30))</f>
        <v/>
      </c>
      <c r="O22" s="6"/>
      <c r="P22" s="6"/>
    </row>
    <row r="23" spans="1:16">
      <c r="A23" s="4" t="s">
        <v>72</v>
      </c>
      <c r="B23" s="6"/>
      <c r="C23" s="6"/>
      <c r="D23" s="8"/>
      <c r="E23" s="8"/>
      <c r="F23" s="8"/>
      <c r="G23" s="8"/>
      <c r="H23" s="11">
        <f>IF(COUNT(D23:G23)=4,D23*E23/60*G23,"")</f>
        <v/>
      </c>
      <c r="I23" s="12">
        <f>IF(H23="","",H23*F23)</f>
        <v/>
      </c>
      <c r="J23" s="6"/>
      <c r="K23" s="6"/>
      <c r="L23" s="6"/>
      <c r="M23" s="12">
        <f>IF(OR(I23="",J23="",K23=""),"",I23/INDEX(Settings!$C$6:$C$8,MATCH(J23,Settings!$B$6:$B$8,0))/INDEX(Settings!$C$6:$C$8,MATCH(K23,Settings!$B$6:$B$8,0)))</f>
        <v/>
      </c>
      <c r="N23" s="13">
        <f>IF(M23="","",RANK(M23,$M$5:$M$30))</f>
        <v/>
      </c>
      <c r="O23" s="6"/>
      <c r="P23" s="6"/>
    </row>
    <row r="24" spans="1:16">
      <c r="A24" s="4" t="s">
        <v>73</v>
      </c>
      <c r="B24" s="6"/>
      <c r="C24" s="6"/>
      <c r="D24" s="8"/>
      <c r="E24" s="8"/>
      <c r="F24" s="8"/>
      <c r="G24" s="8"/>
      <c r="H24" s="11">
        <f>IF(COUNT(D24:G24)=4,D24*E24/60*G24,"")</f>
        <v/>
      </c>
      <c r="I24" s="12">
        <f>IF(H24="","",H24*F24)</f>
        <v/>
      </c>
      <c r="J24" s="6"/>
      <c r="K24" s="6"/>
      <c r="L24" s="6"/>
      <c r="M24" s="12">
        <f>IF(OR(I24="",J24="",K24=""),"",I24/INDEX(Settings!$C$6:$C$8,MATCH(J24,Settings!$B$6:$B$8,0))/INDEX(Settings!$C$6:$C$8,MATCH(K24,Settings!$B$6:$B$8,0)))</f>
        <v/>
      </c>
      <c r="N24" s="13">
        <f>IF(M24="","",RANK(M24,$M$5:$M$30))</f>
        <v/>
      </c>
      <c r="O24" s="6"/>
      <c r="P24" s="6"/>
    </row>
    <row r="25" spans="1:16">
      <c r="A25" s="4" t="s">
        <v>74</v>
      </c>
      <c r="B25" s="6"/>
      <c r="C25" s="6"/>
      <c r="D25" s="8"/>
      <c r="E25" s="8"/>
      <c r="F25" s="8"/>
      <c r="G25" s="8"/>
      <c r="H25" s="11">
        <f>IF(COUNT(D25:G25)=4,D25*E25/60*G25,"")</f>
        <v/>
      </c>
      <c r="I25" s="12">
        <f>IF(H25="","",H25*F25)</f>
        <v/>
      </c>
      <c r="J25" s="6"/>
      <c r="K25" s="6"/>
      <c r="L25" s="6"/>
      <c r="M25" s="12">
        <f>IF(OR(I25="",J25="",K25=""),"",I25/INDEX(Settings!$C$6:$C$8,MATCH(J25,Settings!$B$6:$B$8,0))/INDEX(Settings!$C$6:$C$8,MATCH(K25,Settings!$B$6:$B$8,0)))</f>
        <v/>
      </c>
      <c r="N25" s="13">
        <f>IF(M25="","",RANK(M25,$M$5:$M$30))</f>
        <v/>
      </c>
      <c r="O25" s="6"/>
      <c r="P25" s="6"/>
    </row>
    <row r="26" spans="1:16">
      <c r="A26" s="4" t="s">
        <v>75</v>
      </c>
      <c r="B26" s="6"/>
      <c r="C26" s="6"/>
      <c r="D26" s="8"/>
      <c r="E26" s="8"/>
      <c r="F26" s="8"/>
      <c r="G26" s="8"/>
      <c r="H26" s="11">
        <f>IF(COUNT(D26:G26)=4,D26*E26/60*G26,"")</f>
        <v/>
      </c>
      <c r="I26" s="12">
        <f>IF(H26="","",H26*F26)</f>
        <v/>
      </c>
      <c r="J26" s="6"/>
      <c r="K26" s="6"/>
      <c r="L26" s="6"/>
      <c r="M26" s="12">
        <f>IF(OR(I26="",J26="",K26=""),"",I26/INDEX(Settings!$C$6:$C$8,MATCH(J26,Settings!$B$6:$B$8,0))/INDEX(Settings!$C$6:$C$8,MATCH(K26,Settings!$B$6:$B$8,0)))</f>
        <v/>
      </c>
      <c r="N26" s="13">
        <f>IF(M26="","",RANK(M26,$M$5:$M$30))</f>
        <v/>
      </c>
      <c r="O26" s="6"/>
      <c r="P26" s="6"/>
    </row>
    <row r="27" spans="1:16">
      <c r="A27" s="4" t="s">
        <v>76</v>
      </c>
      <c r="B27" s="6"/>
      <c r="C27" s="6"/>
      <c r="D27" s="8"/>
      <c r="E27" s="8"/>
      <c r="F27" s="8"/>
      <c r="G27" s="8"/>
      <c r="H27" s="11">
        <f>IF(COUNT(D27:G27)=4,D27*E27/60*G27,"")</f>
        <v/>
      </c>
      <c r="I27" s="12">
        <f>IF(H27="","",H27*F27)</f>
        <v/>
      </c>
      <c r="J27" s="6"/>
      <c r="K27" s="6"/>
      <c r="L27" s="6"/>
      <c r="M27" s="12">
        <f>IF(OR(I27="",J27="",K27=""),"",I27/INDEX(Settings!$C$6:$C$8,MATCH(J27,Settings!$B$6:$B$8,0))/INDEX(Settings!$C$6:$C$8,MATCH(K27,Settings!$B$6:$B$8,0)))</f>
        <v/>
      </c>
      <c r="N27" s="13">
        <f>IF(M27="","",RANK(M27,$M$5:$M$30))</f>
        <v/>
      </c>
      <c r="O27" s="6"/>
      <c r="P27" s="6"/>
    </row>
    <row r="28" spans="1:16">
      <c r="A28" s="4" t="s">
        <v>77</v>
      </c>
      <c r="B28" s="6"/>
      <c r="C28" s="6"/>
      <c r="D28" s="8"/>
      <c r="E28" s="8"/>
      <c r="F28" s="8"/>
      <c r="G28" s="8"/>
      <c r="H28" s="11">
        <f>IF(COUNT(D28:G28)=4,D28*E28/60*G28,"")</f>
        <v/>
      </c>
      <c r="I28" s="12">
        <f>IF(H28="","",H28*F28)</f>
        <v/>
      </c>
      <c r="J28" s="6"/>
      <c r="K28" s="6"/>
      <c r="L28" s="6"/>
      <c r="M28" s="12">
        <f>IF(OR(I28="",J28="",K28=""),"",I28/INDEX(Settings!$C$6:$C$8,MATCH(J28,Settings!$B$6:$B$8,0))/INDEX(Settings!$C$6:$C$8,MATCH(K28,Settings!$B$6:$B$8,0)))</f>
        <v/>
      </c>
      <c r="N28" s="13">
        <f>IF(M28="","",RANK(M28,$M$5:$M$30))</f>
        <v/>
      </c>
      <c r="O28" s="6"/>
      <c r="P28" s="6"/>
    </row>
    <row r="29" spans="1:16">
      <c r="A29" s="4" t="s">
        <v>78</v>
      </c>
      <c r="B29" s="6"/>
      <c r="C29" s="6"/>
      <c r="D29" s="8"/>
      <c r="E29" s="8"/>
      <c r="F29" s="8"/>
      <c r="G29" s="8"/>
      <c r="H29" s="11">
        <f>IF(COUNT(D29:G29)=4,D29*E29/60*G29,"")</f>
        <v/>
      </c>
      <c r="I29" s="12">
        <f>IF(H29="","",H29*F29)</f>
        <v/>
      </c>
      <c r="J29" s="6"/>
      <c r="K29" s="6"/>
      <c r="L29" s="6"/>
      <c r="M29" s="12">
        <f>IF(OR(I29="",J29="",K29=""),"",I29/INDEX(Settings!$C$6:$C$8,MATCH(J29,Settings!$B$6:$B$8,0))/INDEX(Settings!$C$6:$C$8,MATCH(K29,Settings!$B$6:$B$8,0)))</f>
        <v/>
      </c>
      <c r="N29" s="13">
        <f>IF(M29="","",RANK(M29,$M$5:$M$30))</f>
        <v/>
      </c>
      <c r="O29" s="6"/>
      <c r="P29" s="6"/>
    </row>
    <row r="30" spans="1:16">
      <c r="A30" s="4" t="s">
        <v>79</v>
      </c>
      <c r="B30" s="6"/>
      <c r="C30" s="6"/>
      <c r="D30" s="8"/>
      <c r="E30" s="8"/>
      <c r="F30" s="8"/>
      <c r="G30" s="8"/>
      <c r="H30" s="11">
        <f>IF(COUNT(D30:G30)=4,D30*E30/60*G30,"")</f>
        <v/>
      </c>
      <c r="I30" s="12">
        <f>IF(H30="","",H30*F30)</f>
        <v/>
      </c>
      <c r="J30" s="6"/>
      <c r="K30" s="6"/>
      <c r="L30" s="6"/>
      <c r="M30" s="12">
        <f>IF(OR(I30="",J30="",K30=""),"",I30/INDEX(Settings!$C$6:$C$8,MATCH(J30,Settings!$B$6:$B$8,0))/INDEX(Settings!$C$6:$C$8,MATCH(K30,Settings!$B$6:$B$8,0)))</f>
        <v/>
      </c>
      <c r="N30" s="13">
        <f>IF(M30="","",RANK(M30,$M$5:$M$30))</f>
        <v/>
      </c>
      <c r="O30" s="6"/>
      <c r="P30" s="6"/>
    </row>
    <row r="31" spans="1:16">
      <c r="B31" s="14" t="s">
        <v>80</v>
      </c>
      <c r="H31" s="11">
        <f>SUM(H5:H30)</f>
        <v>227.500000000001</v>
      </c>
      <c r="I31" s="15">
        <f>SUM(I5:I30)</f>
        <v>7045.0</v>
      </c>
    </row>
  </sheetData>
  <mergeCells count="1">
    <mergeCell ref="A2:P2"/>
  </mergeCells>
  <conditionalFormatting sqref="N5:N30">
    <cfRule type="cellIs" dxfId="0" priority="1" operator="equal">
      <formula>1</formula>
    </cfRule>
  </conditionalFormatting>
  <dataValidations count="4">
    <dataValidation type="list" allowBlank="1" showInputMessage="1" showErrorMessage="1" sqref="J5:K30">
      <formula1>Settings!$B$6:$B$8</formula1>
    </dataValidation>
    <dataValidation type="list" allowBlank="1" showInputMessage="1" showErrorMessage="1" sqref="L5:L30">
      <formula1>Settings!$B$11:$B$13</formula1>
    </dataValidation>
    <dataValidation type="decimal" allowBlank="1" showInputMessage="1" showErrorMessage="1" errorTitle="Share" error="Enter a share from 0 to 1, for example 0.6 for most of the work." sqref="G5:G30">
      <formula1>0</formula1>
      <formula2>1</formula2>
    </dataValidation>
    <dataValidation type="decimal" operator="greaterThanOrEqual" allowBlank="1" showInputMessage="1" showErrorMessage="1" sqref="D5:F30">
      <formula1>0</formula1>
    </dataValidation>
  </dataValidations>
  <pageMargins left="0.7" right="0.7" top="0.75" bottom="0.75" header="0.3" footer="0.3"/>
  <pageSetup fitToHeight="0" orientation="landscape"/>
  <headerFooter>
    <oddFooter>&amp;L&amp;8XONIK  ·  Automation Opportunity Register  ·  Version 1.0  ·  20 October 2026&amp;R&amp;8Page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XONIK</Application>
  <DocSecurity>0</DocSecurity>
  <ScaleCrop>false</ScaleCrop>
  <HeadingPairs>
    <vt:vector size="2" baseType="variant">
      <vt:variant>
        <vt:lpstr>Worksheets</vt:lpstr>
      </vt:variant>
      <vt:variant>
        <vt:i4>3</vt:i4>
      </vt:variant>
    </vt:vector>
  </HeadingPairs>
  <TitlesOfParts>
    <vt:vector size="3" baseType="lpstr">
      <vt:lpstr>Read me</vt:lpstr>
      <vt:lpstr>Settings</vt:lpstr>
      <vt:lpstr>Register</vt:lpstr>
    </vt:vector>
  </TitlesOfParts>
  <Manager/>
  <Company>XONIK</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Automation Opportunity Register</dc:title>
  <dc:subject>Logs processes worth automating and ranks them</dc:subject>
  <dc:creator>XONIK</dc:creator>
  <cp:keywords/>
  <dc:description/>
  <cp:lastModifiedBy>XONIK</cp:lastModifiedBy>
  <dcterms:created xsi:type="dcterms:W3CDTF">2026-10-20T09:00:00Z</dcterms:created>
  <dcterms:modified xsi:type="dcterms:W3CDTF">2026-10-20T09:00:00Z</dcterms:modified>
  <cp:category/>
</cp:coreProperties>
</file>